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8_{92B607F4-35A5-4773-A2F8-2EC37B1F3C94}" xr6:coauthVersionLast="47" xr6:coauthVersionMax="47" xr10:uidLastSave="{00000000-0000-0000-0000-000000000000}"/>
  <bookViews>
    <workbookView xWindow="7635" yWindow="4095" windowWidth="1347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33" i="1" l="1"/>
  <c r="F34" i="1" s="1"/>
  <c r="E14" i="1"/>
  <c r="E31" i="1"/>
  <c r="G11" i="1"/>
  <c r="G31" i="1" s="1"/>
  <c r="H11" i="1"/>
  <c r="G14" i="1"/>
  <c r="G32" i="1" s="1"/>
  <c r="G22" i="1"/>
  <c r="H22" i="1"/>
  <c r="F30" i="1"/>
  <c r="G30" i="1"/>
  <c r="H30" i="1"/>
  <c r="E30" i="1"/>
  <c r="F22" i="1"/>
  <c r="F14" i="1"/>
  <c r="F11" i="1"/>
  <c r="F31" i="1" s="1"/>
  <c r="E22" i="1"/>
  <c r="E11" i="1"/>
  <c r="H31" i="1"/>
  <c r="H14" i="1"/>
  <c r="H33" i="1" s="1"/>
  <c r="G33" i="1" l="1"/>
  <c r="E33" i="1"/>
  <c r="E34" i="1" s="1"/>
  <c r="F6" i="1" s="1"/>
  <c r="G6" i="1" s="1"/>
  <c r="E32" i="1"/>
  <c r="H32" i="1"/>
  <c r="F32" i="1"/>
  <c r="G34" i="1" l="1"/>
  <c r="H6" i="1" s="1"/>
  <c r="H34" i="1" s="1"/>
</calcChain>
</file>

<file path=xl/sharedStrings.xml><?xml version="1.0" encoding="utf-8"?>
<sst xmlns="http://schemas.openxmlformats.org/spreadsheetml/2006/main" count="84" uniqueCount="83">
  <si>
    <t>v tis. Kč</t>
  </si>
  <si>
    <t>rok 2023</t>
  </si>
  <si>
    <t>rok 2024</t>
  </si>
  <si>
    <t>P1</t>
  </si>
  <si>
    <t>Třída 1</t>
  </si>
  <si>
    <t>ř.4010</t>
  </si>
  <si>
    <t>P2</t>
  </si>
  <si>
    <t>Třída 2</t>
  </si>
  <si>
    <t>ř.4020</t>
  </si>
  <si>
    <t>P3</t>
  </si>
  <si>
    <t>Třída 3</t>
  </si>
  <si>
    <t>ř.4030</t>
  </si>
  <si>
    <t>P4</t>
  </si>
  <si>
    <t>Třída 4</t>
  </si>
  <si>
    <t>ř.4040</t>
  </si>
  <si>
    <t>Příjmy celkem po konsolidaci</t>
  </si>
  <si>
    <t>ř.4200</t>
  </si>
  <si>
    <t>V1</t>
  </si>
  <si>
    <t>Třída 5</t>
  </si>
  <si>
    <t>Výdaje běžné</t>
  </si>
  <si>
    <t>V2</t>
  </si>
  <si>
    <t>Třída 6</t>
  </si>
  <si>
    <t>Výdaje investiční</t>
  </si>
  <si>
    <t>Výdaje celkem po konsolidaci</t>
  </si>
  <si>
    <t>ř.4430</t>
  </si>
  <si>
    <t>Příjmy z financování</t>
  </si>
  <si>
    <t>P5</t>
  </si>
  <si>
    <t>P6</t>
  </si>
  <si>
    <t>P8</t>
  </si>
  <si>
    <t>Příjmy z financování celkem</t>
  </si>
  <si>
    <t>Výdaje z financování</t>
  </si>
  <si>
    <t>V3</t>
  </si>
  <si>
    <t>V4</t>
  </si>
  <si>
    <t>Výdaje z financování celkem</t>
  </si>
  <si>
    <t>Příjmy celkem</t>
  </si>
  <si>
    <t>Výdaje celkem</t>
  </si>
  <si>
    <t>Přehled úvěrů:</t>
  </si>
  <si>
    <t>Částka</t>
  </si>
  <si>
    <t>První spl.</t>
  </si>
  <si>
    <t>Posl.spl.</t>
  </si>
  <si>
    <t xml:space="preserve"> </t>
  </si>
  <si>
    <t>Obec Kostelany</t>
  </si>
  <si>
    <t>rok  2025</t>
  </si>
  <si>
    <t>rok 2026</t>
  </si>
  <si>
    <t>A</t>
  </si>
  <si>
    <t>Počáteční stav pen. Prostředků</t>
  </si>
  <si>
    <t xml:space="preserve">Daňové příjmy + poplatky </t>
  </si>
  <si>
    <t xml:space="preserve">Nedaňové příjmy </t>
  </si>
  <si>
    <t xml:space="preserve">Kapitálové příjmy </t>
  </si>
  <si>
    <t xml:space="preserve">Přijaté dotace </t>
  </si>
  <si>
    <t>P7</t>
  </si>
  <si>
    <t>Příjem z vydání krátk. dluhopisů – 8111</t>
  </si>
  <si>
    <t>Příjem z vydání dlohod. dluhopisů – 8121</t>
  </si>
  <si>
    <t>P9</t>
  </si>
  <si>
    <t>Ostatní aktivní likvidita - 8117, 8127</t>
  </si>
  <si>
    <t>P5ažP9</t>
  </si>
  <si>
    <t>V5</t>
  </si>
  <si>
    <t>V6</t>
  </si>
  <si>
    <t>V7</t>
  </si>
  <si>
    <t>Úvěry krátkodobé - 8113 (do 1 roku)</t>
  </si>
  <si>
    <t>Úvěry dlouhodobé - 8123</t>
  </si>
  <si>
    <t>Splátka jistiny krátkodobých úvěrů - 8114</t>
  </si>
  <si>
    <t>Splátka jistiny dlouhodobých úvěrů - 8124</t>
  </si>
  <si>
    <t>Splátka jistiny krátk. dluhopisu 8112</t>
  </si>
  <si>
    <t>Splátka jistiny dlouhod. Dluhopisu 8122</t>
  </si>
  <si>
    <t>Ostatní aktivní likvidita 8118, 8128</t>
  </si>
  <si>
    <t>B</t>
  </si>
  <si>
    <t>P-V+/-F</t>
  </si>
  <si>
    <t>C</t>
  </si>
  <si>
    <t>A+B</t>
  </si>
  <si>
    <t>Úvěr dlouhodobý-výstavba bytů, Kostelany 142</t>
  </si>
  <si>
    <t>roční splátka 750.000,-Kč</t>
  </si>
  <si>
    <t>Jan Petřík, starosta obce</t>
  </si>
  <si>
    <t>V roce 2025 plánován prodej staré budoby OÚ, předpokládaná prodejní cena 3 mil. Kč (ř. P3)</t>
  </si>
  <si>
    <t>Plánované rozpočty jsou sestaveny jako přebytkové</t>
  </si>
  <si>
    <t>V roce 2025 plánována výstavba nové nízkonákladové budoby OÚ ve výši cca 6 mil Kč (financování ř.P3 , ř. P4 , výdaj ř.V2)</t>
  </si>
  <si>
    <t>Pravděpodobně krátkodobý překlenovací úvěr na fincování stavby OÚ  ve výši 3 mil Kč v roce 2025 (ř. P5,V3)</t>
  </si>
  <si>
    <t>(P5,V3)</t>
  </si>
  <si>
    <t>Finance běžného roku bez PS</t>
  </si>
  <si>
    <t>Hotovost na konci roku</t>
  </si>
  <si>
    <t>Střednědobý výhled rozpočtu - Návrh</t>
  </si>
  <si>
    <t>Zveřejněno na internetových stránkách dne: 20. 10.2022</t>
  </si>
  <si>
    <t>Sejmuto z internetových stránek dne: 14.11.2022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</si>
</sst>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6" xfId="0" applyFill="1" applyBorder="1"/>
    <xf numFmtId="0" fontId="0" fillId="2" borderId="7" xfId="0" applyFill="1" applyBorder="1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14" fontId="2" fillId="0" borderId="0" xfId="0" applyNumberFormat="1" applyFont="1"/>
    <xf numFmtId="44" fontId="2" fillId="0" borderId="0" xfId="1" applyFont="1"/>
    <xf numFmtId="49" fontId="2" fillId="0" borderId="0" xfId="0" applyNumberFormat="1" applyFont="1" applyAlignment="1">
      <alignment horizontal="right"/>
    </xf>
    <xf numFmtId="44" fontId="2" fillId="0" borderId="0" xfId="1" applyFont="1" applyAlignment="1">
      <alignment horizontal="right"/>
    </xf>
    <xf numFmtId="44" fontId="2" fillId="0" borderId="0" xfId="1" applyFont="1" applyAlignment="1">
      <alignment horizontal="center"/>
    </xf>
    <xf numFmtId="44" fontId="1" fillId="0" borderId="0" xfId="1" applyFont="1" applyAlignment="1">
      <alignment horizontal="center"/>
    </xf>
    <xf numFmtId="0" fontId="0" fillId="2" borderId="15" xfId="0" applyFill="1" applyBorder="1"/>
    <xf numFmtId="0" fontId="0" fillId="3" borderId="2" xfId="0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5" xfId="0" applyFont="1" applyFill="1" applyBorder="1"/>
    <xf numFmtId="0" fontId="3" fillId="3" borderId="11" xfId="0" applyFont="1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3" borderId="3" xfId="0" applyFont="1" applyFill="1" applyBorder="1"/>
    <xf numFmtId="0" fontId="0" fillId="3" borderId="23" xfId="0" applyFill="1" applyBorder="1"/>
    <xf numFmtId="0" fontId="5" fillId="3" borderId="23" xfId="0" applyFont="1" applyFill="1" applyBorder="1"/>
    <xf numFmtId="0" fontId="5" fillId="3" borderId="1" xfId="0" applyFont="1" applyFill="1" applyBorder="1"/>
    <xf numFmtId="0" fontId="2" fillId="0" borderId="0" xfId="0" applyFont="1"/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4" fontId="1" fillId="0" borderId="0" xfId="1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37" workbookViewId="0">
      <selection activeCell="A52" sqref="A52"/>
    </sheetView>
  </sheetViews>
  <sheetFormatPr defaultRowHeight="15" x14ac:dyDescent="0.25"/>
  <cols>
    <col min="1" max="1" width="3.5703125" customWidth="1"/>
    <col min="2" max="2" width="7.42578125" customWidth="1"/>
    <col min="3" max="3" width="38.7109375" customWidth="1"/>
    <col min="4" max="4" width="7.7109375" customWidth="1"/>
    <col min="5" max="5" width="16.140625" customWidth="1"/>
    <col min="6" max="6" width="12.85546875" bestFit="1" customWidth="1"/>
    <col min="7" max="8" width="12.85546875" customWidth="1"/>
  </cols>
  <sheetData>
    <row r="1" spans="1:8" ht="21" x14ac:dyDescent="0.35">
      <c r="A1" s="42" t="s">
        <v>80</v>
      </c>
      <c r="B1" s="42"/>
      <c r="C1" s="42"/>
      <c r="D1" s="42"/>
      <c r="E1" s="42"/>
      <c r="F1" s="42"/>
      <c r="G1" s="42"/>
      <c r="H1" s="42"/>
    </row>
    <row r="2" spans="1:8" ht="15.75" x14ac:dyDescent="0.25">
      <c r="A2" s="43" t="s">
        <v>0</v>
      </c>
      <c r="B2" s="43"/>
      <c r="C2" s="43"/>
      <c r="D2" s="43"/>
      <c r="E2" s="43"/>
      <c r="F2" s="43"/>
      <c r="G2" s="43"/>
      <c r="H2" s="43"/>
    </row>
    <row r="3" spans="1:8" ht="15.75" x14ac:dyDescent="0.25">
      <c r="A3" s="44" t="s">
        <v>41</v>
      </c>
      <c r="B3" s="44"/>
      <c r="C3" s="44"/>
      <c r="D3" s="44"/>
      <c r="E3" s="44"/>
      <c r="F3" s="44"/>
      <c r="G3" s="44"/>
      <c r="H3" s="44"/>
    </row>
    <row r="4" spans="1:8" ht="15.75" thickBot="1" x14ac:dyDescent="0.3"/>
    <row r="5" spans="1:8" ht="27.75" customHeight="1" thickBot="1" x14ac:dyDescent="0.3">
      <c r="A5" s="45"/>
      <c r="B5" s="46"/>
      <c r="C5" s="46"/>
      <c r="D5" s="47"/>
      <c r="E5" s="4" t="s">
        <v>1</v>
      </c>
      <c r="F5" s="4" t="s">
        <v>2</v>
      </c>
      <c r="G5" s="15" t="s">
        <v>42</v>
      </c>
      <c r="H5" s="5" t="s">
        <v>43</v>
      </c>
    </row>
    <row r="6" spans="1:8" ht="15" customHeight="1" thickTop="1" x14ac:dyDescent="0.25">
      <c r="A6" s="27" t="s">
        <v>44</v>
      </c>
      <c r="B6" s="28"/>
      <c r="C6" s="28" t="s">
        <v>45</v>
      </c>
      <c r="D6" s="28"/>
      <c r="E6" s="29">
        <v>2500</v>
      </c>
      <c r="F6" s="30">
        <f>E34</f>
        <v>2500</v>
      </c>
      <c r="G6" s="30">
        <f t="shared" ref="G6:H6" si="0">F34</f>
        <v>1850</v>
      </c>
      <c r="H6" s="30">
        <f t="shared" si="0"/>
        <v>2050</v>
      </c>
    </row>
    <row r="7" spans="1:8" x14ac:dyDescent="0.25">
      <c r="A7" s="31" t="s">
        <v>3</v>
      </c>
      <c r="B7" s="32" t="s">
        <v>4</v>
      </c>
      <c r="C7" s="32" t="s">
        <v>46</v>
      </c>
      <c r="D7" s="32" t="s">
        <v>5</v>
      </c>
      <c r="E7" s="33">
        <v>12413</v>
      </c>
      <c r="F7" s="33">
        <v>9000</v>
      </c>
      <c r="G7" s="33">
        <v>9500</v>
      </c>
      <c r="H7" s="33">
        <v>10000</v>
      </c>
    </row>
    <row r="8" spans="1:8" x14ac:dyDescent="0.25">
      <c r="A8" s="2" t="s">
        <v>6</v>
      </c>
      <c r="B8" s="1" t="s">
        <v>7</v>
      </c>
      <c r="C8" s="1" t="s">
        <v>47</v>
      </c>
      <c r="D8" s="1" t="s">
        <v>8</v>
      </c>
      <c r="E8" s="3">
        <v>1093</v>
      </c>
      <c r="F8" s="3">
        <v>1000</v>
      </c>
      <c r="G8" s="3">
        <v>1100</v>
      </c>
      <c r="H8" s="3">
        <v>1100</v>
      </c>
    </row>
    <row r="9" spans="1:8" x14ac:dyDescent="0.25">
      <c r="A9" s="2" t="s">
        <v>9</v>
      </c>
      <c r="B9" s="1" t="s">
        <v>10</v>
      </c>
      <c r="C9" s="1" t="s">
        <v>48</v>
      </c>
      <c r="D9" s="1" t="s">
        <v>11</v>
      </c>
      <c r="E9" s="3">
        <v>0</v>
      </c>
      <c r="F9" s="3">
        <v>0</v>
      </c>
      <c r="G9" s="3">
        <v>3000</v>
      </c>
      <c r="H9" s="3">
        <v>0</v>
      </c>
    </row>
    <row r="10" spans="1:8" x14ac:dyDescent="0.25">
      <c r="A10" s="2" t="s">
        <v>12</v>
      </c>
      <c r="B10" s="1" t="s">
        <v>13</v>
      </c>
      <c r="C10" s="1" t="s">
        <v>49</v>
      </c>
      <c r="D10" s="1" t="s">
        <v>14</v>
      </c>
      <c r="E10" s="3">
        <v>732</v>
      </c>
      <c r="F10" s="3">
        <v>600</v>
      </c>
      <c r="G10" s="3">
        <v>3600</v>
      </c>
      <c r="H10" s="3">
        <v>600</v>
      </c>
    </row>
    <row r="11" spans="1:8" x14ac:dyDescent="0.25">
      <c r="A11" s="16"/>
      <c r="B11" s="17"/>
      <c r="C11" s="18" t="s">
        <v>15</v>
      </c>
      <c r="D11" s="17" t="s">
        <v>16</v>
      </c>
      <c r="E11" s="34">
        <f>SUM(E7:E10)</f>
        <v>14238</v>
      </c>
      <c r="F11" s="34">
        <f>SUM(F7:F10)</f>
        <v>10600</v>
      </c>
      <c r="G11" s="34">
        <f t="shared" ref="G11:H11" si="1">SUM(G7:G10)</f>
        <v>17200</v>
      </c>
      <c r="H11" s="34">
        <f t="shared" si="1"/>
        <v>11700</v>
      </c>
    </row>
    <row r="12" spans="1:8" x14ac:dyDescent="0.25">
      <c r="A12" s="2" t="s">
        <v>17</v>
      </c>
      <c r="B12" s="1" t="s">
        <v>18</v>
      </c>
      <c r="C12" s="1" t="s">
        <v>19</v>
      </c>
      <c r="D12" s="1">
        <v>4210</v>
      </c>
      <c r="E12" s="3">
        <v>13043</v>
      </c>
      <c r="F12" s="3">
        <v>9000</v>
      </c>
      <c r="G12" s="3">
        <v>9500</v>
      </c>
      <c r="H12" s="3">
        <v>10000</v>
      </c>
    </row>
    <row r="13" spans="1:8" x14ac:dyDescent="0.25">
      <c r="A13" s="2" t="s">
        <v>20</v>
      </c>
      <c r="B13" s="1" t="s">
        <v>21</v>
      </c>
      <c r="C13" s="1" t="s">
        <v>22</v>
      </c>
      <c r="D13" s="1">
        <v>4220</v>
      </c>
      <c r="E13" s="3">
        <v>445</v>
      </c>
      <c r="F13" s="3">
        <v>1500</v>
      </c>
      <c r="G13" s="3">
        <v>7500</v>
      </c>
      <c r="H13" s="3">
        <v>500</v>
      </c>
    </row>
    <row r="14" spans="1:8" x14ac:dyDescent="0.25">
      <c r="A14" s="16"/>
      <c r="B14" s="17"/>
      <c r="C14" s="18" t="s">
        <v>23</v>
      </c>
      <c r="D14" s="17" t="s">
        <v>24</v>
      </c>
      <c r="E14" s="34">
        <f>SUM(E12:E13)</f>
        <v>13488</v>
      </c>
      <c r="F14" s="34">
        <f>SUM(F12:F13)</f>
        <v>10500</v>
      </c>
      <c r="G14" s="34">
        <f>SUM(G12:G13)</f>
        <v>17000</v>
      </c>
      <c r="H14" s="34">
        <f>SUM(H12:H13)</f>
        <v>10500</v>
      </c>
    </row>
    <row r="15" spans="1:8" x14ac:dyDescent="0.25">
      <c r="A15" s="2"/>
      <c r="B15" s="1"/>
      <c r="C15" s="1"/>
      <c r="D15" s="1"/>
      <c r="E15" s="3"/>
      <c r="F15" s="3"/>
      <c r="G15" s="3"/>
      <c r="H15" s="3"/>
    </row>
    <row r="16" spans="1:8" x14ac:dyDescent="0.25">
      <c r="A16" s="2"/>
      <c r="B16" s="50" t="s">
        <v>25</v>
      </c>
      <c r="C16" s="51"/>
      <c r="D16" s="1"/>
      <c r="E16" s="3"/>
      <c r="F16" s="3"/>
      <c r="G16" s="3"/>
      <c r="H16" s="3"/>
    </row>
    <row r="17" spans="1:8" x14ac:dyDescent="0.25">
      <c r="A17" s="2" t="s">
        <v>26</v>
      </c>
      <c r="B17" s="1"/>
      <c r="C17" s="1" t="s">
        <v>59</v>
      </c>
      <c r="D17" s="1"/>
      <c r="E17" s="3"/>
      <c r="F17" s="3"/>
      <c r="G17" s="3">
        <v>3000</v>
      </c>
      <c r="H17" s="3"/>
    </row>
    <row r="18" spans="1:8" x14ac:dyDescent="0.25">
      <c r="A18" s="2" t="s">
        <v>27</v>
      </c>
      <c r="B18" s="1"/>
      <c r="C18" s="1" t="s">
        <v>60</v>
      </c>
      <c r="D18" s="1"/>
      <c r="E18" s="3"/>
      <c r="F18" s="3"/>
      <c r="G18" s="3"/>
      <c r="H18" s="3"/>
    </row>
    <row r="19" spans="1:8" x14ac:dyDescent="0.25">
      <c r="A19" s="2" t="s">
        <v>50</v>
      </c>
      <c r="B19" s="1"/>
      <c r="C19" s="1" t="s">
        <v>51</v>
      </c>
      <c r="D19" s="1"/>
      <c r="E19" s="3"/>
      <c r="F19" s="3"/>
      <c r="G19" s="3"/>
      <c r="H19" s="3"/>
    </row>
    <row r="20" spans="1:8" x14ac:dyDescent="0.25">
      <c r="A20" s="2" t="s">
        <v>28</v>
      </c>
      <c r="B20" s="1"/>
      <c r="C20" s="1" t="s">
        <v>52</v>
      </c>
      <c r="D20" s="1"/>
      <c r="E20" s="3"/>
      <c r="F20" s="3"/>
      <c r="G20" s="3"/>
      <c r="H20" s="3"/>
    </row>
    <row r="21" spans="1:8" x14ac:dyDescent="0.25">
      <c r="A21" s="2" t="s">
        <v>53</v>
      </c>
      <c r="B21" s="1"/>
      <c r="C21" s="1" t="s">
        <v>54</v>
      </c>
      <c r="D21" s="1"/>
      <c r="E21" s="3"/>
      <c r="F21" s="3"/>
      <c r="G21" s="3"/>
      <c r="H21" s="3"/>
    </row>
    <row r="22" spans="1:8" x14ac:dyDescent="0.25">
      <c r="A22" s="16"/>
      <c r="B22" s="17" t="s">
        <v>55</v>
      </c>
      <c r="C22" s="17" t="s">
        <v>29</v>
      </c>
      <c r="D22" s="17"/>
      <c r="E22" s="17">
        <f>SUM(E17:E21)</f>
        <v>0</v>
      </c>
      <c r="F22" s="17">
        <f>SUM(F17:F21)</f>
        <v>0</v>
      </c>
      <c r="G22" s="17">
        <f t="shared" ref="G22:H22" si="2">SUM(G17:G21)</f>
        <v>3000</v>
      </c>
      <c r="H22" s="17">
        <f t="shared" si="2"/>
        <v>0</v>
      </c>
    </row>
    <row r="23" spans="1:8" x14ac:dyDescent="0.25">
      <c r="A23" s="2"/>
      <c r="B23" s="1"/>
      <c r="C23" s="1"/>
      <c r="D23" s="1"/>
      <c r="E23" s="3"/>
      <c r="F23" s="3"/>
      <c r="G23" s="3"/>
      <c r="H23" s="3"/>
    </row>
    <row r="24" spans="1:8" x14ac:dyDescent="0.25">
      <c r="A24" s="2"/>
      <c r="B24" s="50" t="s">
        <v>30</v>
      </c>
      <c r="C24" s="50"/>
      <c r="D24" s="1"/>
      <c r="E24" s="3"/>
      <c r="F24" s="3"/>
      <c r="G24" s="3"/>
      <c r="H24" s="3"/>
    </row>
    <row r="25" spans="1:8" x14ac:dyDescent="0.25">
      <c r="A25" s="2" t="s">
        <v>31</v>
      </c>
      <c r="B25" s="1"/>
      <c r="C25" s="1" t="s">
        <v>61</v>
      </c>
      <c r="D25" s="1"/>
      <c r="E25" s="3"/>
      <c r="F25" s="3"/>
      <c r="G25" s="3">
        <v>3000</v>
      </c>
      <c r="H25" s="3"/>
    </row>
    <row r="26" spans="1:8" x14ac:dyDescent="0.25">
      <c r="A26" s="2" t="s">
        <v>32</v>
      </c>
      <c r="B26" s="1"/>
      <c r="C26" s="1" t="s">
        <v>62</v>
      </c>
      <c r="D26" s="1"/>
      <c r="E26" s="3">
        <v>750</v>
      </c>
      <c r="F26" s="3">
        <v>750</v>
      </c>
      <c r="G26" s="3"/>
      <c r="H26" s="3"/>
    </row>
    <row r="27" spans="1:8" x14ac:dyDescent="0.25">
      <c r="A27" s="2" t="s">
        <v>56</v>
      </c>
      <c r="B27" s="1"/>
      <c r="C27" s="1" t="s">
        <v>63</v>
      </c>
      <c r="D27" s="1"/>
      <c r="E27" s="3"/>
      <c r="F27" s="3"/>
      <c r="G27" s="3"/>
      <c r="H27" s="3"/>
    </row>
    <row r="28" spans="1:8" x14ac:dyDescent="0.25">
      <c r="A28" s="2" t="s">
        <v>57</v>
      </c>
      <c r="B28" s="1"/>
      <c r="C28" s="1" t="s">
        <v>64</v>
      </c>
      <c r="D28" s="1"/>
      <c r="E28" s="3"/>
      <c r="F28" s="3"/>
      <c r="G28" s="3"/>
      <c r="H28" s="3"/>
    </row>
    <row r="29" spans="1:8" x14ac:dyDescent="0.25">
      <c r="A29" s="2" t="s">
        <v>58</v>
      </c>
      <c r="B29" s="1"/>
      <c r="C29" s="1" t="s">
        <v>65</v>
      </c>
      <c r="D29" s="1"/>
      <c r="E29" s="3"/>
      <c r="F29" s="3"/>
      <c r="G29" s="3"/>
      <c r="H29" s="3"/>
    </row>
    <row r="30" spans="1:8" x14ac:dyDescent="0.25">
      <c r="A30" s="19"/>
      <c r="B30" s="20"/>
      <c r="C30" s="20" t="s">
        <v>33</v>
      </c>
      <c r="D30" s="20"/>
      <c r="E30" s="20">
        <f>SUM(E25:E29)</f>
        <v>750</v>
      </c>
      <c r="F30" s="20">
        <f t="shared" ref="F30:H30" si="3">SUM(F25:F29)</f>
        <v>750</v>
      </c>
      <c r="G30" s="20">
        <f t="shared" si="3"/>
        <v>3000</v>
      </c>
      <c r="H30" s="20">
        <f t="shared" si="3"/>
        <v>0</v>
      </c>
    </row>
    <row r="31" spans="1:8" ht="15.75" x14ac:dyDescent="0.25">
      <c r="A31" s="19"/>
      <c r="B31" s="20"/>
      <c r="C31" s="21" t="s">
        <v>34</v>
      </c>
      <c r="D31" s="20"/>
      <c r="E31" s="22">
        <f>E11+E22</f>
        <v>14238</v>
      </c>
      <c r="F31" s="22">
        <f>F11+F17+F18+F21</f>
        <v>10600</v>
      </c>
      <c r="G31" s="22">
        <f>G11+G17+G18+G21</f>
        <v>20200</v>
      </c>
      <c r="H31" s="22">
        <f>H11+H17+H18+H21</f>
        <v>11700</v>
      </c>
    </row>
    <row r="32" spans="1:8" ht="16.5" thickBot="1" x14ac:dyDescent="0.3">
      <c r="A32" s="23"/>
      <c r="B32" s="24"/>
      <c r="C32" s="25" t="s">
        <v>35</v>
      </c>
      <c r="D32" s="24"/>
      <c r="E32" s="26">
        <f>E14+E30</f>
        <v>14238</v>
      </c>
      <c r="F32" s="26">
        <f>F14+F30</f>
        <v>11250</v>
      </c>
      <c r="G32" s="26">
        <f>G14+G30</f>
        <v>20000</v>
      </c>
      <c r="H32" s="26">
        <f>H14+H30</f>
        <v>10500</v>
      </c>
    </row>
    <row r="33" spans="1:8" ht="15.75" x14ac:dyDescent="0.25">
      <c r="A33" s="35" t="s">
        <v>66</v>
      </c>
      <c r="B33" s="35" t="s">
        <v>67</v>
      </c>
      <c r="C33" s="36" t="s">
        <v>78</v>
      </c>
      <c r="D33" s="35"/>
      <c r="E33" s="36">
        <f>E11-E14-E26</f>
        <v>0</v>
      </c>
      <c r="F33" s="36">
        <f t="shared" ref="F33:H33" si="4">F11-F14-F26</f>
        <v>-650</v>
      </c>
      <c r="G33" s="36">
        <f t="shared" si="4"/>
        <v>200</v>
      </c>
      <c r="H33" s="36">
        <f t="shared" si="4"/>
        <v>1200</v>
      </c>
    </row>
    <row r="34" spans="1:8" ht="15.75" x14ac:dyDescent="0.25">
      <c r="A34" s="17" t="s">
        <v>68</v>
      </c>
      <c r="B34" s="17" t="s">
        <v>69</v>
      </c>
      <c r="C34" s="37" t="s">
        <v>79</v>
      </c>
      <c r="D34" s="17"/>
      <c r="E34" s="37">
        <f>E6+E33</f>
        <v>2500</v>
      </c>
      <c r="F34" s="37">
        <f t="shared" ref="F34:H34" si="5">F6+F33</f>
        <v>1850</v>
      </c>
      <c r="G34" s="37">
        <f t="shared" si="5"/>
        <v>2050</v>
      </c>
      <c r="H34" s="37">
        <f t="shared" si="5"/>
        <v>3250</v>
      </c>
    </row>
    <row r="37" spans="1:8" s="6" customFormat="1" x14ac:dyDescent="0.25">
      <c r="A37" s="6" t="s">
        <v>36</v>
      </c>
      <c r="D37" s="48" t="s">
        <v>37</v>
      </c>
      <c r="E37" s="48"/>
      <c r="F37" s="6" t="s">
        <v>38</v>
      </c>
      <c r="H37" s="6" t="s">
        <v>39</v>
      </c>
    </row>
    <row r="38" spans="1:8" x14ac:dyDescent="0.25">
      <c r="A38" s="6" t="s">
        <v>70</v>
      </c>
      <c r="B38" s="6"/>
      <c r="C38" s="6"/>
      <c r="D38" s="49">
        <v>3000000</v>
      </c>
      <c r="E38" s="49"/>
      <c r="F38" s="9">
        <v>44227</v>
      </c>
      <c r="G38" s="9"/>
      <c r="H38" s="9">
        <v>45657</v>
      </c>
    </row>
    <row r="39" spans="1:8" x14ac:dyDescent="0.25">
      <c r="A39" s="6" t="s">
        <v>71</v>
      </c>
      <c r="D39" s="13"/>
      <c r="E39" s="13"/>
      <c r="F39" s="9"/>
      <c r="G39" s="9"/>
      <c r="H39" s="9"/>
    </row>
    <row r="40" spans="1:8" x14ac:dyDescent="0.25">
      <c r="D40" s="52"/>
      <c r="E40" s="52"/>
    </row>
    <row r="41" spans="1:8" x14ac:dyDescent="0.25">
      <c r="D41" s="52"/>
      <c r="E41" s="52"/>
    </row>
    <row r="42" spans="1:8" ht="45.75" customHeight="1" x14ac:dyDescent="0.25">
      <c r="A42" s="40" t="s">
        <v>75</v>
      </c>
      <c r="B42" s="41"/>
      <c r="C42" s="41"/>
      <c r="D42" s="41"/>
      <c r="E42" s="41"/>
      <c r="F42" s="41"/>
      <c r="G42" s="41"/>
      <c r="H42" s="41"/>
    </row>
    <row r="43" spans="1:8" x14ac:dyDescent="0.25">
      <c r="A43" s="38" t="s">
        <v>73</v>
      </c>
      <c r="B43" s="39"/>
      <c r="C43" s="39"/>
      <c r="D43" s="39"/>
      <c r="E43" s="39"/>
      <c r="F43" s="39"/>
      <c r="G43" s="6"/>
      <c r="H43" s="6"/>
    </row>
    <row r="44" spans="1:8" x14ac:dyDescent="0.25">
      <c r="A44" s="38" t="s">
        <v>76</v>
      </c>
      <c r="B44" s="39"/>
      <c r="C44" s="39"/>
      <c r="D44" s="39"/>
      <c r="E44" s="39"/>
      <c r="F44" s="9" t="s">
        <v>77</v>
      </c>
      <c r="G44" s="9"/>
      <c r="H44" s="9"/>
    </row>
    <row r="45" spans="1:8" x14ac:dyDescent="0.25">
      <c r="A45" s="38" t="s">
        <v>74</v>
      </c>
      <c r="B45" s="39"/>
      <c r="C45" s="39"/>
      <c r="D45" s="39"/>
      <c r="E45" s="39"/>
      <c r="F45" s="39"/>
      <c r="G45" s="9"/>
      <c r="H45" s="9"/>
    </row>
    <row r="46" spans="1:8" x14ac:dyDescent="0.25">
      <c r="D46" s="14"/>
      <c r="E46" s="14"/>
    </row>
    <row r="48" spans="1:8" x14ac:dyDescent="0.25">
      <c r="E48" t="s">
        <v>72</v>
      </c>
    </row>
    <row r="50" spans="1:8" x14ac:dyDescent="0.25">
      <c r="A50" t="s">
        <v>81</v>
      </c>
      <c r="D50" t="s">
        <v>40</v>
      </c>
      <c r="G50" s="7"/>
    </row>
    <row r="52" spans="1:8" x14ac:dyDescent="0.25">
      <c r="A52" t="s">
        <v>82</v>
      </c>
    </row>
    <row r="54" spans="1:8" x14ac:dyDescent="0.25">
      <c r="E54" s="10"/>
      <c r="F54" s="11"/>
      <c r="G54" s="11"/>
      <c r="H54" s="11"/>
    </row>
    <row r="57" spans="1:8" x14ac:dyDescent="0.25">
      <c r="E57" s="10"/>
      <c r="F57" s="11"/>
      <c r="G57" s="11"/>
      <c r="H57" s="11"/>
    </row>
    <row r="61" spans="1:8" x14ac:dyDescent="0.25">
      <c r="A61" s="6"/>
      <c r="E61" s="10"/>
      <c r="F61" s="7"/>
      <c r="G61" s="7"/>
      <c r="H61" s="7"/>
    </row>
    <row r="62" spans="1:8" x14ac:dyDescent="0.25">
      <c r="E62" s="10"/>
      <c r="F62" s="7"/>
      <c r="G62" s="7"/>
      <c r="H62" s="7"/>
    </row>
    <row r="63" spans="1:8" x14ac:dyDescent="0.25">
      <c r="E63" s="8"/>
    </row>
    <row r="64" spans="1:8" x14ac:dyDescent="0.25">
      <c r="E64" s="12"/>
    </row>
    <row r="65" spans="1:5" x14ac:dyDescent="0.25">
      <c r="E65" s="8"/>
    </row>
    <row r="67" spans="1:5" x14ac:dyDescent="0.25">
      <c r="A67" s="6"/>
      <c r="E67" s="10"/>
    </row>
    <row r="69" spans="1:5" x14ac:dyDescent="0.25">
      <c r="E69" s="10"/>
    </row>
    <row r="71" spans="1:5" x14ac:dyDescent="0.25">
      <c r="A71" t="s">
        <v>40</v>
      </c>
    </row>
  </sheetData>
  <mergeCells count="14">
    <mergeCell ref="A44:E44"/>
    <mergeCell ref="A43:F43"/>
    <mergeCell ref="A42:H42"/>
    <mergeCell ref="A45:F45"/>
    <mergeCell ref="A1:H1"/>
    <mergeCell ref="A2:H2"/>
    <mergeCell ref="A3:H3"/>
    <mergeCell ref="A5:D5"/>
    <mergeCell ref="D37:E37"/>
    <mergeCell ref="D38:E38"/>
    <mergeCell ref="B16:C16"/>
    <mergeCell ref="B24:C24"/>
    <mergeCell ref="D40:E40"/>
    <mergeCell ref="D41:E41"/>
  </mergeCells>
  <pageMargins left="0.7" right="0.7" top="0.78740157499999996" bottom="0.78740157499999996" header="0.3" footer="0.3"/>
  <pageSetup paperSize="9" scale="6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2006-10-17T13:37:20Z</dcterms:created>
  <dcterms:modified xsi:type="dcterms:W3CDTF">2023-11-20T08:31:06Z</dcterms:modified>
</cp:coreProperties>
</file>